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m Import Calculator" sheetId="1" r:id="rId4"/>
    <sheet state="visible" name="Estimated Item Shipping Charges" sheetId="2" r:id="rId5"/>
    <sheet state="hidden" name="Yen Exchange Rate Live" sheetId="3" r:id="rId6"/>
  </sheets>
  <definedNames>
    <definedName localSheetId="2" name="_?from_JPY_amount_1">'Yen Exchange Rate Live'!$A$1:$C$54</definedName>
  </definedNames>
  <calcPr/>
  <extLst>
    <ext uri="GoogleSheetsCustomDataVersion1">
      <go:sheetsCustomData xmlns:go="http://customooxmlschemas.google.com/" r:id="rId7" roundtripDataSignature="AMtx7mjYBmv5GaDBnsJJopehuL9ZjCDBeg=="/>
    </ext>
  </extLst>
</workbook>
</file>

<file path=xl/sharedStrings.xml><?xml version="1.0" encoding="utf-8"?>
<sst xmlns="http://schemas.openxmlformats.org/spreadsheetml/2006/main" count="228" uniqueCount="190">
  <si>
    <t>Import Item Calculator</t>
  </si>
  <si>
    <t>*Min freight to NZ is $20, 1/2 shoebox size</t>
  </si>
  <si>
    <t>Please select item from drop down menu</t>
  </si>
  <si>
    <t>AERO OVERFENDERS BIG  (PAIR)</t>
  </si>
  <si>
    <t>YEN</t>
  </si>
  <si>
    <t>NZD</t>
  </si>
  <si>
    <t>1. BID PRICE (Please Enter Yen Amount)</t>
  </si>
  <si>
    <t>2. SUCCESSFUL BID FEE</t>
  </si>
  <si>
    <t>3. FREIGHT TO JAPAN DEPOT</t>
  </si>
  <si>
    <t>SUB TOTAL</t>
  </si>
  <si>
    <t>4. FREIGHT TO NEW ZEALAND</t>
  </si>
  <si>
    <t>5. GST</t>
  </si>
  <si>
    <t>TOTAL</t>
  </si>
  <si>
    <t>DESCRIPTION</t>
  </si>
  <si>
    <t>Freight to NZ (NZD)</t>
  </si>
  <si>
    <t>Freight within JPN (NZD)</t>
  </si>
  <si>
    <t xml:space="preserve">NOTES </t>
  </si>
  <si>
    <t>AERO KITS (small)</t>
  </si>
  <si>
    <t>DE-BOXED ( BOXED ADDITIONAL CHARGES )  Lip kits</t>
  </si>
  <si>
    <t>AERO KITS (large)</t>
  </si>
  <si>
    <t>DE-BOXED ( BOXED ADDITIONAL CHARGES ) Full aero</t>
  </si>
  <si>
    <t xml:space="preserve">AERO LIPS / SMALL BOOT SPOILERS ETC </t>
  </si>
  <si>
    <t>DE-BOXED ( BOXED ADDITIONAL CHARGES )</t>
  </si>
  <si>
    <t>AERO SIDE STEPS (PAIR)</t>
  </si>
  <si>
    <t>AERO OVERFENDERS SMALL (PAIR)</t>
  </si>
  <si>
    <t>AXLES PAIR</t>
  </si>
  <si>
    <t>BICYCLE</t>
  </si>
  <si>
    <t>EACH</t>
  </si>
  <si>
    <t xml:space="preserve">BONNETS </t>
  </si>
  <si>
    <t>LARGE BUMPER</t>
  </si>
  <si>
    <t>SKYLINE, RX7, SILVIA SIZE</t>
  </si>
  <si>
    <t>SMALL BUMPER</t>
  </si>
  <si>
    <t>S1-S3 RX7 SIZE</t>
  </si>
  <si>
    <t xml:space="preserve">BOOT / TRUNK LIDS </t>
  </si>
  <si>
    <t xml:space="preserve">BRAKES &amp; HUBS PAIR </t>
  </si>
  <si>
    <t xml:space="preserve">BRAKES &amp; ROTORS </t>
  </si>
  <si>
    <t>BRAKE ROTORS ONLY (PAIR)</t>
  </si>
  <si>
    <t>CALIPERS</t>
  </si>
  <si>
    <t>PAIR</t>
  </si>
  <si>
    <t xml:space="preserve">CARPET SET </t>
  </si>
  <si>
    <t xml:space="preserve">CAR FRONT CUTS </t>
  </si>
  <si>
    <t xml:space="preserve">PLEASE CONTACT US FOR A QUOTE </t>
  </si>
  <si>
    <t>COILOVERS SET</t>
  </si>
  <si>
    <t xml:space="preserve">BRAKES AND HUBS ADDITIONAL CHARGE </t>
  </si>
  <si>
    <t>COLD AIR INTAKE KIT</t>
  </si>
  <si>
    <t>AIR BOX, INTAKE PIPING</t>
  </si>
  <si>
    <t xml:space="preserve">CLUTCH KIT, MINIMUM CHARGE </t>
  </si>
  <si>
    <t xml:space="preserve">DASH BOARD </t>
  </si>
  <si>
    <t>DIFF CENTRE (LSD CENTER)</t>
  </si>
  <si>
    <t xml:space="preserve">DIFF CENTRE (DIFF HEAD ASSEMBLY) </t>
  </si>
  <si>
    <t xml:space="preserve">DIFF &amp; REAR MEMBER </t>
  </si>
  <si>
    <t>DOOR</t>
  </si>
  <si>
    <t>DOOR INNER PANEL CAR SET</t>
  </si>
  <si>
    <t xml:space="preserve">ENGINES ( SMALL )  </t>
  </si>
  <si>
    <t xml:space="preserve"> ( rotory / 4age etc SR20 / Beams )  </t>
  </si>
  <si>
    <t xml:space="preserve">ENGINES ( LARGE )  </t>
  </si>
  <si>
    <t xml:space="preserve"> (  6 cylinder / V8 ) </t>
  </si>
  <si>
    <t xml:space="preserve">ENGINES WITH GEARBOX </t>
  </si>
  <si>
    <t>ENGINE HEAD</t>
  </si>
  <si>
    <t xml:space="preserve">EXHAUST MANIFOLDS </t>
  </si>
  <si>
    <t xml:space="preserve">EXHAUST SYSTEMS ( SMALL ) </t>
  </si>
  <si>
    <t xml:space="preserve">( headers or end pipes with the muffler) </t>
  </si>
  <si>
    <t>EXHAUST SYSTEMS ( LARGE )</t>
  </si>
  <si>
    <t>( full systems from manifold end to muffler tip or turbo back, including cat back systems ) DE-BOXED ( BOXED ADDITIONAL) CHARGES )</t>
  </si>
  <si>
    <t>SMALL MOTORBIKE</t>
  </si>
  <si>
    <t>plus $800 for crate if required</t>
  </si>
  <si>
    <t>FENDER ( SINGLE )</t>
  </si>
  <si>
    <t xml:space="preserve">FENDERS ( PAIR ) </t>
  </si>
  <si>
    <t>FENDER FLARES (FOUR)</t>
  </si>
  <si>
    <t>HAKO STYLE ETC</t>
  </si>
  <si>
    <t>FLOOR MATS SET</t>
  </si>
  <si>
    <t>GEARBOX ( SMALL )</t>
  </si>
  <si>
    <t xml:space="preserve">GEARBOX ( LARGE ) </t>
  </si>
  <si>
    <t xml:space="preserve">GEARBOX CONVERSION KIT </t>
  </si>
  <si>
    <t>SET</t>
  </si>
  <si>
    <t xml:space="preserve">HEADLIGHTS (PAIR) </t>
  </si>
  <si>
    <t xml:space="preserve">INTERCOOLER </t>
  </si>
  <si>
    <t>MOTOCOMPO</t>
  </si>
  <si>
    <t>MOTORBIKE</t>
  </si>
  <si>
    <t>MOTORBIKE COWLING</t>
  </si>
  <si>
    <t>MOTORBIKE ENGINE</t>
  </si>
  <si>
    <t>MOTORBIKE FRAME ONLY</t>
  </si>
  <si>
    <t xml:space="preserve">OIL COOLER </t>
  </si>
  <si>
    <t>DRIVESHAFT SHAFT</t>
  </si>
  <si>
    <t>QUARTER PANEL</t>
  </si>
  <si>
    <t>EACH (approx depending on size of cut)</t>
  </si>
  <si>
    <t xml:space="preserve">RADIATOR </t>
  </si>
  <si>
    <t xml:space="preserve">REAR WING ( SMALL ) </t>
  </si>
  <si>
    <t xml:space="preserve">boot spoiler / roof spoiler etc </t>
  </si>
  <si>
    <t>REAR WING (BIG)</t>
  </si>
  <si>
    <t xml:space="preserve">GT type wings with legs </t>
  </si>
  <si>
    <t>ROLL CAGE</t>
  </si>
  <si>
    <t>ROOF / HARDTOPS</t>
  </si>
  <si>
    <t>ROOF RACKS</t>
  </si>
  <si>
    <t xml:space="preserve">SCOOTER ( SMALL ) </t>
  </si>
  <si>
    <t xml:space="preserve">SMALL PARTS MINIMUM CHARGE </t>
  </si>
  <si>
    <t>SEAT  (FRONT)</t>
  </si>
  <si>
    <t xml:space="preserve">EACH </t>
  </si>
  <si>
    <t>SEAT (REAR)</t>
  </si>
  <si>
    <t>SEAT RAIL</t>
  </si>
  <si>
    <t>SHOCK ABSORBER SET (4)</t>
  </si>
  <si>
    <t>SPRING SET</t>
  </si>
  <si>
    <t>STEERING WHEEL</t>
  </si>
  <si>
    <t>STRUT TOWER BAR</t>
  </si>
  <si>
    <t>SWAY BAR</t>
  </si>
  <si>
    <t xml:space="preserve">TAIL LIGHT (PAIR) </t>
  </si>
  <si>
    <t xml:space="preserve">TIRE REMOVAL </t>
  </si>
  <si>
    <t xml:space="preserve">TIRE DISPOSAL </t>
  </si>
  <si>
    <t xml:space="preserve">TIRE FITTING </t>
  </si>
  <si>
    <t xml:space="preserve">TIRE SHIPPING </t>
  </si>
  <si>
    <t xml:space="preserve">TRUNK </t>
  </si>
  <si>
    <t xml:space="preserve">TURBO  </t>
  </si>
  <si>
    <t xml:space="preserve">WINDOW ( SIDE ) </t>
  </si>
  <si>
    <t>WINDOW ( FRONT / REAR )</t>
  </si>
  <si>
    <t>WINDOW VISORS</t>
  </si>
  <si>
    <t xml:space="preserve">WHEEL RE-PACKING </t>
  </si>
  <si>
    <t xml:space="preserve">WHEEL PAIR 14" &amp; UNDER  NO TIRES </t>
  </si>
  <si>
    <t xml:space="preserve">14" &amp; UNDER  NO TIRES </t>
  </si>
  <si>
    <t xml:space="preserve">WHEEL PAIR 14" &amp; UNDER WITH TIRES </t>
  </si>
  <si>
    <t xml:space="preserve">14" &amp; UNDER WITH TIRES </t>
  </si>
  <si>
    <t>WHEEL PAIR 15" &amp; 16" NO TIRES</t>
  </si>
  <si>
    <t>15" &amp; 16" NO TIRES</t>
  </si>
  <si>
    <t xml:space="preserve">WHEEL PAIR 15" &amp; 16" WITH TIRES </t>
  </si>
  <si>
    <t xml:space="preserve">15" &amp; 16" WITH TIRES </t>
  </si>
  <si>
    <t xml:space="preserve">WHEEL PAIR 17" &amp; OVER NO TIRES </t>
  </si>
  <si>
    <t xml:space="preserve">17" &amp; OVER NO TIRES </t>
  </si>
  <si>
    <t xml:space="preserve">WHEEL PAIR 17" &amp; OVER WITH TIRES </t>
  </si>
  <si>
    <t xml:space="preserve">17" &amp; OVER WITH TIRES </t>
  </si>
  <si>
    <t xml:space="preserve">WHEEL SET 14" &amp; UNDER  NO TIRES </t>
  </si>
  <si>
    <t xml:space="preserve">WHEEL SET 14" &amp; UNDER WITH TIRES </t>
  </si>
  <si>
    <t>WHEEL SET 15" &amp; 16" NO TIRES</t>
  </si>
  <si>
    <t xml:space="preserve">WHEEL SET 15" &amp; 16" WITH TIRES </t>
  </si>
  <si>
    <t xml:space="preserve">WHEEL SET 17" &amp; OVER NO TIRES </t>
  </si>
  <si>
    <t xml:space="preserve">WHEEL SET 17" &amp; OVER WITH TIRES </t>
  </si>
  <si>
    <t>Japanese Yen</t>
  </si>
  <si>
    <t>1.00 JPY</t>
  </si>
  <si>
    <t>inv. 1.00 JPY</t>
  </si>
  <si>
    <t>Argentine Peso</t>
  </si>
  <si>
    <t>Australian Dollar</t>
  </si>
  <si>
    <t>Bahraini Dinar</t>
  </si>
  <si>
    <t>Botswana Pula</t>
  </si>
  <si>
    <t>Brazilian Real</t>
  </si>
  <si>
    <t>Bruneian Dollar</t>
  </si>
  <si>
    <t>Bulgarian Lev</t>
  </si>
  <si>
    <t>Canadian Dollar</t>
  </si>
  <si>
    <t>Chilean Peso</t>
  </si>
  <si>
    <t>Chinese Yuan Renminbi</t>
  </si>
  <si>
    <t>Colombian Peso</t>
  </si>
  <si>
    <t>Croatian Kuna</t>
  </si>
  <si>
    <t>Czech Koruna</t>
  </si>
  <si>
    <t>Danish Krone</t>
  </si>
  <si>
    <t>Euro</t>
  </si>
  <si>
    <t>Hong Kong Dollar</t>
  </si>
  <si>
    <t>Hungarian Forint</t>
  </si>
  <si>
    <t>Icelandic Krona</t>
  </si>
  <si>
    <t>Indian Rupee</t>
  </si>
  <si>
    <t>Indonesian Rupiah</t>
  </si>
  <si>
    <t>Iranian Rial</t>
  </si>
  <si>
    <t>Israeli Shekel</t>
  </si>
  <si>
    <t>Kazakhstani Tenge</t>
  </si>
  <si>
    <t>South Korean Won</t>
  </si>
  <si>
    <t>Kuwaiti Dinar</t>
  </si>
  <si>
    <t>Libyan Dinar</t>
  </si>
  <si>
    <t>Malaysian Ringgit</t>
  </si>
  <si>
    <t>Mauritian Rupee</t>
  </si>
  <si>
    <t>Mexican Peso</t>
  </si>
  <si>
    <t>Nepalese Rupee</t>
  </si>
  <si>
    <t>New Zealand Dollar</t>
  </si>
  <si>
    <t>Norwegian Krone</t>
  </si>
  <si>
    <t>Omani Rial</t>
  </si>
  <si>
    <t>Pakistani Rupee</t>
  </si>
  <si>
    <t>Philippine Peso</t>
  </si>
  <si>
    <t>Polish Zloty</t>
  </si>
  <si>
    <t>Qatari Riyal</t>
  </si>
  <si>
    <t>Romanian New Leu</t>
  </si>
  <si>
    <t>Russian Ruble</t>
  </si>
  <si>
    <t>Saudi Arabian Riyal</t>
  </si>
  <si>
    <t>Singapore Dollar</t>
  </si>
  <si>
    <t>South African Rand</t>
  </si>
  <si>
    <t>Sri Lankan Rupee</t>
  </si>
  <si>
    <t>Swedish Krona</t>
  </si>
  <si>
    <t>Swiss Franc</t>
  </si>
  <si>
    <t>Taiwan New Dollar</t>
  </si>
  <si>
    <t>Thai Baht</t>
  </si>
  <si>
    <t>Trinidadian Dollar</t>
  </si>
  <si>
    <t>Turkish Lira</t>
  </si>
  <si>
    <t>Emirati Dirham</t>
  </si>
  <si>
    <t>British Pound</t>
  </si>
  <si>
    <t>US Dollar</t>
  </si>
  <si>
    <t>Venezuelan Bolivar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</si>
</sst>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b/>
      <u/>
      <sz val="10.0"/>
      <color rgb="FF000000"/>
      <name val="Arial"/>
    </font>
    <font>
      <b/>
      <sz val="25.0"/>
      <color rgb="FFFFFFFF"/>
      <name val="Arial"/>
    </font>
    <font>
      <sz val="11.0"/>
      <color theme="1"/>
      <name val="Calibri"/>
    </font>
    <font>
      <color theme="0"/>
      <name val="Roboto"/>
    </font>
    <font>
      <sz val="10.0"/>
      <color rgb="FF000000"/>
      <name val="Arial"/>
    </font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10.0"/>
      <color theme="1"/>
      <name val="Arial"/>
    </font>
    <font>
      <sz val="10.0"/>
      <name val="Arial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D1C24"/>
        <bgColor rgb="FFED1C24"/>
      </patternFill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A8D08D"/>
        <bgColor rgb="FFA8D08D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2" xfId="0" applyAlignment="1" applyFont="1" applyNumberFormat="1">
      <alignment shrinkToFit="0" wrapText="1"/>
    </xf>
    <xf borderId="0" fillId="2" fontId="2" numFmtId="2" xfId="0" applyAlignment="1" applyFill="1" applyFont="1" applyNumberFormat="1">
      <alignment horizontal="center" readingOrder="0" shrinkToFit="0" vertical="center" wrapText="1"/>
    </xf>
    <xf borderId="0" fillId="0" fontId="3" numFmtId="2" xfId="0" applyFont="1" applyNumberFormat="1"/>
    <xf borderId="0" fillId="2" fontId="4" numFmtId="2" xfId="0" applyAlignment="1" applyFont="1" applyNumberFormat="1">
      <alignment horizontal="center" readingOrder="0" vertical="center"/>
    </xf>
    <xf borderId="1" fillId="3" fontId="5" numFmtId="2" xfId="0" applyAlignment="1" applyBorder="1" applyFill="1" applyFont="1" applyNumberFormat="1">
      <alignment readingOrder="0" shrinkToFit="0" wrapText="1"/>
    </xf>
    <xf borderId="0" fillId="0" fontId="6" numFmtId="2" xfId="0" applyFont="1" applyNumberFormat="1"/>
    <xf borderId="0" fillId="0" fontId="7" numFmtId="2" xfId="0" applyFont="1" applyNumberFormat="1"/>
    <xf borderId="2" fillId="4" fontId="8" numFmtId="2" xfId="0" applyBorder="1" applyFill="1" applyFont="1" applyNumberFormat="1"/>
    <xf borderId="2" fillId="5" fontId="9" numFmtId="2" xfId="0" applyBorder="1" applyFill="1" applyFont="1" applyNumberFormat="1"/>
    <xf borderId="2" fillId="0" fontId="7" numFmtId="2" xfId="0" applyBorder="1" applyFont="1" applyNumberFormat="1"/>
    <xf borderId="3" fillId="3" fontId="3" numFmtId="2" xfId="0" applyAlignment="1" applyBorder="1" applyFont="1" applyNumberFormat="1">
      <alignment readingOrder="0"/>
    </xf>
    <xf borderId="4" fillId="5" fontId="3" numFmtId="2" xfId="0" applyBorder="1" applyFont="1" applyNumberFormat="1"/>
    <xf borderId="5" fillId="4" fontId="3" numFmtId="2" xfId="0" applyBorder="1" applyFont="1" applyNumberFormat="1"/>
    <xf borderId="2" fillId="5" fontId="3" numFmtId="2" xfId="0" applyBorder="1" applyFont="1" applyNumberFormat="1"/>
    <xf borderId="2" fillId="0" fontId="3" numFmtId="2" xfId="0" applyBorder="1" applyFont="1" applyNumberFormat="1"/>
    <xf borderId="2" fillId="4" fontId="3" numFmtId="2" xfId="0" applyBorder="1" applyFont="1" applyNumberFormat="1"/>
    <xf borderId="2" fillId="0" fontId="10" numFmtId="2" xfId="0" applyBorder="1" applyFont="1" applyNumberFormat="1"/>
    <xf borderId="0" fillId="0" fontId="3" numFmtId="2" xfId="0" applyAlignment="1" applyFont="1" applyNumberFormat="1">
      <alignment readingOrder="0"/>
    </xf>
    <xf borderId="2" fillId="6" fontId="11" numFmtId="0" xfId="0" applyAlignment="1" applyBorder="1" applyFill="1" applyFont="1">
      <alignment horizontal="center" shrinkToFit="0" wrapText="1"/>
    </xf>
    <xf borderId="2" fillId="6" fontId="5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2" fillId="0" fontId="11" numFmtId="0" xfId="0" applyAlignment="1" applyBorder="1" applyFont="1">
      <alignment shrinkToFit="0" wrapText="1"/>
    </xf>
    <xf borderId="2" fillId="0" fontId="5" numFmtId="0" xfId="0" applyAlignment="1" applyBorder="1" applyFont="1">
      <alignment shrinkToFit="0" wrapText="1"/>
    </xf>
    <xf borderId="2" fillId="0" fontId="3" numFmtId="0" xfId="0" applyAlignment="1" applyBorder="1" applyFont="1">
      <alignment shrinkToFit="0" wrapText="1"/>
    </xf>
    <xf borderId="2" fillId="0" fontId="12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readingOrder="0" shrinkToFit="0" wrapText="1"/>
    </xf>
    <xf borderId="2" fillId="0" fontId="12" numFmtId="0" xfId="0" applyAlignment="1" applyBorder="1" applyFont="1">
      <alignment shrinkToFit="0" wrapText="1"/>
    </xf>
    <xf borderId="0" fillId="0" fontId="11" numFmtId="3" xfId="0" applyAlignment="1" applyFont="1" applyNumberFormat="1">
      <alignment shrinkToFit="0" wrapText="1"/>
    </xf>
    <xf borderId="0" fillId="0" fontId="3" numFmtId="0" xfId="0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33.88"/>
    <col customWidth="1" min="3" max="3" width="12.88"/>
    <col customWidth="1" min="4" max="4" width="12.25"/>
    <col customWidth="1" min="5" max="7" width="7.75"/>
    <col customWidth="1" min="8" max="27" width="7.63"/>
  </cols>
  <sheetData>
    <row r="1" ht="36.75" customHeight="1">
      <c r="A1" s="1"/>
      <c r="B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1"/>
      <c r="B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8.75" customHeight="1">
      <c r="A3" s="1"/>
      <c r="B3" s="1" t="s">
        <v>2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8.75" customHeight="1">
      <c r="A4" s="3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8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8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8.75" customHeight="1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8.75" customHeight="1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ht="18.75" customHeight="1">
      <c r="A9" s="7"/>
      <c r="B9" s="3"/>
      <c r="C9" s="8" t="s">
        <v>4</v>
      </c>
      <c r="D9" s="9" t="s">
        <v>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8.75" customHeight="1">
      <c r="A10" s="7"/>
      <c r="B10" s="10" t="s">
        <v>6</v>
      </c>
      <c r="C10" s="11">
        <v>12500.0</v>
      </c>
      <c r="D10" s="12">
        <f>'Yen Exchange Rate Live'!B32*C10</f>
        <v>156.6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8.75" customHeight="1">
      <c r="A11" s="7"/>
      <c r="B11" s="10" t="s">
        <v>7</v>
      </c>
      <c r="C11" s="13">
        <f>'Yen Exchange Rate Live'!C32*D11</f>
        <v>2499.902078</v>
      </c>
      <c r="D11" s="14">
        <f>MIN(950,(MAX(25,(D10*0.2))))</f>
        <v>31.32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8.75" customHeight="1">
      <c r="A12" s="3"/>
      <c r="B12" s="10" t="s">
        <v>8</v>
      </c>
      <c r="C12" s="13">
        <f>'Yen Exchange Rate Live'!C32*D12</f>
        <v>11972.7111</v>
      </c>
      <c r="D12" s="14">
        <f>VLOOKUP(B4,'Estimated Item Shipping Charges'!A2:C90,3,FALSE)</f>
        <v>150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8.75" customHeight="1">
      <c r="A13" s="6"/>
      <c r="B13" s="15"/>
      <c r="C13" s="16"/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8.75" customHeight="1">
      <c r="A14" s="3"/>
      <c r="B14" s="17" t="s">
        <v>9</v>
      </c>
      <c r="C14" s="8">
        <f>SUM(C10:C12)</f>
        <v>26972.61318</v>
      </c>
      <c r="D14" s="9">
        <f>'Yen Exchange Rate Live'!B32*C14</f>
        <v>337.9128979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8.75" customHeight="1">
      <c r="A15" s="7"/>
      <c r="B15" s="15"/>
      <c r="C15" s="16"/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8.75" customHeight="1">
      <c r="A16" s="7"/>
      <c r="B16" s="10" t="s">
        <v>10</v>
      </c>
      <c r="C16" s="16">
        <f>'Yen Exchange Rate Live'!C32*D16</f>
        <v>23147.24146</v>
      </c>
      <c r="D16" s="14">
        <f>MAX((VLOOKUP(B4,'Estimated Item Shipping Charges'!A2:B90,2,FALSE)),20)</f>
        <v>290</v>
      </c>
      <c r="E16" s="3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8.75" customHeight="1">
      <c r="A17" s="7"/>
      <c r="B17" s="10" t="s">
        <v>11</v>
      </c>
      <c r="C17" s="16">
        <f>'Yen Exchange Rate Live'!C32*D17</f>
        <v>7517.819722</v>
      </c>
      <c r="D17" s="14">
        <f>(SUM(D14,D16)*0.15)</f>
        <v>94.18693468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8.75" customHeight="1">
      <c r="A18" s="6"/>
      <c r="B18" s="10"/>
      <c r="C18" s="16"/>
      <c r="D18" s="1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8.75" customHeight="1">
      <c r="A19" s="3"/>
      <c r="B19" s="17" t="s">
        <v>12</v>
      </c>
      <c r="C19" s="8">
        <f>'Yen Exchange Rate Live'!C32*D19</f>
        <v>57636.61787</v>
      </c>
      <c r="D19" s="9">
        <f>SUM(,D17,D16,D14)</f>
        <v>722.0998326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30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ht="14.2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ht="14.2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</sheetData>
  <mergeCells count="2">
    <mergeCell ref="B1:D1"/>
    <mergeCell ref="B2:D2"/>
  </mergeCells>
  <dataValidations>
    <dataValidation type="list" allowBlank="1" showErrorMessage="1" sqref="B4">
      <formula1>'Estimated Item Shipping Charges'!$A$2:$A$90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3.63"/>
    <col customWidth="1" min="2" max="2" width="15.13"/>
    <col customWidth="1" min="3" max="3" width="18.88"/>
    <col customWidth="1" min="4" max="4" width="66.75"/>
    <col customWidth="1" min="5" max="6" width="12.63"/>
  </cols>
  <sheetData>
    <row r="1" ht="12.75" customHeight="1">
      <c r="A1" s="19" t="s">
        <v>13</v>
      </c>
      <c r="B1" s="20" t="s">
        <v>14</v>
      </c>
      <c r="C1" s="20" t="s">
        <v>15</v>
      </c>
      <c r="D1" s="19" t="s">
        <v>16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2.75" customHeight="1">
      <c r="A2" s="22" t="s">
        <v>17</v>
      </c>
      <c r="B2" s="23">
        <v>390.0</v>
      </c>
      <c r="C2" s="23">
        <v>150.0</v>
      </c>
      <c r="D2" s="22" t="s">
        <v>18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2.75" customHeight="1">
      <c r="A3" s="22" t="s">
        <v>19</v>
      </c>
      <c r="B3" s="23">
        <v>475.0</v>
      </c>
      <c r="C3" s="23">
        <v>200.0</v>
      </c>
      <c r="D3" s="22" t="s">
        <v>20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2.75" customHeight="1">
      <c r="A4" s="22" t="s">
        <v>21</v>
      </c>
      <c r="B4" s="23">
        <v>70.0</v>
      </c>
      <c r="C4" s="23">
        <v>55.0</v>
      </c>
      <c r="D4" s="22" t="s">
        <v>22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22" t="s">
        <v>23</v>
      </c>
      <c r="B5" s="23">
        <v>220.0</v>
      </c>
      <c r="C5" s="23">
        <v>90.0</v>
      </c>
      <c r="D5" s="22" t="s">
        <v>22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22" t="s">
        <v>24</v>
      </c>
      <c r="B6" s="23">
        <v>120.0</v>
      </c>
      <c r="C6" s="23">
        <v>80.0</v>
      </c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22" t="s">
        <v>3</v>
      </c>
      <c r="B7" s="23">
        <v>290.0</v>
      </c>
      <c r="C7" s="23">
        <v>150.0</v>
      </c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22" t="s">
        <v>25</v>
      </c>
      <c r="B8" s="23">
        <v>65.0</v>
      </c>
      <c r="C8" s="23">
        <v>50.0</v>
      </c>
      <c r="D8" s="2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22" t="s">
        <v>26</v>
      </c>
      <c r="B9" s="23">
        <v>130.0</v>
      </c>
      <c r="C9" s="23">
        <v>90.0</v>
      </c>
      <c r="D9" s="22" t="s">
        <v>27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22" t="s">
        <v>28</v>
      </c>
      <c r="B10" s="23">
        <v>260.0</v>
      </c>
      <c r="C10" s="23">
        <v>150.0</v>
      </c>
      <c r="D10" s="22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22" t="s">
        <v>29</v>
      </c>
      <c r="B11" s="23">
        <v>275.0</v>
      </c>
      <c r="C11" s="23">
        <v>105.0</v>
      </c>
      <c r="D11" s="22" t="s">
        <v>30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22" t="s">
        <v>31</v>
      </c>
      <c r="B12" s="23">
        <v>190.0</v>
      </c>
      <c r="C12" s="23">
        <v>60.0</v>
      </c>
      <c r="D12" s="23" t="s">
        <v>32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22" t="s">
        <v>33</v>
      </c>
      <c r="B13" s="23">
        <v>195.0</v>
      </c>
      <c r="C13" s="23">
        <v>95.0</v>
      </c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22" t="s">
        <v>34</v>
      </c>
      <c r="B14" s="23">
        <v>170.0</v>
      </c>
      <c r="C14" s="23">
        <v>130.0</v>
      </c>
      <c r="D14" s="2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22" t="s">
        <v>35</v>
      </c>
      <c r="B15" s="23">
        <v>150.0</v>
      </c>
      <c r="C15" s="23">
        <v>90.0</v>
      </c>
      <c r="D15" s="24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22" t="s">
        <v>36</v>
      </c>
      <c r="B16" s="23">
        <v>65.0</v>
      </c>
      <c r="C16" s="23">
        <v>35.0</v>
      </c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22" t="s">
        <v>37</v>
      </c>
      <c r="B17" s="23">
        <v>40.0</v>
      </c>
      <c r="C17" s="23">
        <v>35.0</v>
      </c>
      <c r="D17" s="22" t="s">
        <v>38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22" t="s">
        <v>39</v>
      </c>
      <c r="B18" s="23">
        <v>80.0</v>
      </c>
      <c r="C18" s="23">
        <v>65.0</v>
      </c>
      <c r="D18" s="24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22" t="s">
        <v>40</v>
      </c>
      <c r="B19" s="23">
        <v>4000.0</v>
      </c>
      <c r="C19" s="23">
        <v>500.0</v>
      </c>
      <c r="D19" s="22" t="s">
        <v>41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22" t="s">
        <v>42</v>
      </c>
      <c r="B20" s="23">
        <v>170.0</v>
      </c>
      <c r="C20" s="23">
        <v>70.0</v>
      </c>
      <c r="D20" s="22" t="s">
        <v>43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2" t="s">
        <v>44</v>
      </c>
      <c r="B21" s="23">
        <v>80.0</v>
      </c>
      <c r="C21" s="23">
        <v>45.0</v>
      </c>
      <c r="D21" s="22" t="s">
        <v>45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22" t="s">
        <v>46</v>
      </c>
      <c r="B22" s="23">
        <v>30.0</v>
      </c>
      <c r="C22" s="23">
        <v>20.0</v>
      </c>
      <c r="D22" s="24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22" t="s">
        <v>47</v>
      </c>
      <c r="B23" s="23">
        <v>250.0</v>
      </c>
      <c r="C23" s="23">
        <v>200.0</v>
      </c>
      <c r="D23" s="24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22" t="s">
        <v>48</v>
      </c>
      <c r="B24" s="23">
        <v>45.0</v>
      </c>
      <c r="C24" s="23">
        <v>35.0</v>
      </c>
      <c r="D24" s="24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22" t="s">
        <v>49</v>
      </c>
      <c r="B25" s="23">
        <v>175.0</v>
      </c>
      <c r="C25" s="23">
        <v>70.0</v>
      </c>
      <c r="D25" s="2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22" t="s">
        <v>50</v>
      </c>
      <c r="B26" s="23">
        <v>450.0</v>
      </c>
      <c r="C26" s="23">
        <v>270.0</v>
      </c>
      <c r="D26" s="24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22" t="s">
        <v>51</v>
      </c>
      <c r="B27" s="23">
        <v>195.0</v>
      </c>
      <c r="C27" s="23">
        <v>100.0</v>
      </c>
      <c r="D27" s="24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22" t="s">
        <v>52</v>
      </c>
      <c r="B28" s="23">
        <v>120.0</v>
      </c>
      <c r="C28" s="23">
        <v>75.0</v>
      </c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22" t="s">
        <v>53</v>
      </c>
      <c r="B29" s="23">
        <v>530.0</v>
      </c>
      <c r="C29" s="23">
        <v>230.0</v>
      </c>
      <c r="D29" s="22" t="s">
        <v>54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22" t="s">
        <v>55</v>
      </c>
      <c r="B30" s="23">
        <v>630.0</v>
      </c>
      <c r="C30" s="23">
        <v>270.0</v>
      </c>
      <c r="D30" s="22" t="s">
        <v>56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22" t="s">
        <v>57</v>
      </c>
      <c r="B31" s="23">
        <v>700.0</v>
      </c>
      <c r="C31" s="23">
        <v>350.0</v>
      </c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22" t="s">
        <v>58</v>
      </c>
      <c r="B32" s="23">
        <v>220.0</v>
      </c>
      <c r="C32" s="23">
        <v>85.0</v>
      </c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22" t="s">
        <v>59</v>
      </c>
      <c r="B33" s="23">
        <v>65.0</v>
      </c>
      <c r="C33" s="23">
        <v>50.0</v>
      </c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22" t="s">
        <v>60</v>
      </c>
      <c r="B34" s="23">
        <v>100.0</v>
      </c>
      <c r="C34" s="23">
        <v>90.0</v>
      </c>
      <c r="D34" s="22" t="s">
        <v>61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22" t="s">
        <v>62</v>
      </c>
      <c r="B35" s="23">
        <v>180.0</v>
      </c>
      <c r="C35" s="23">
        <v>120.0</v>
      </c>
      <c r="D35" s="22" t="s">
        <v>63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22" t="s">
        <v>64</v>
      </c>
      <c r="B36" s="23">
        <v>1100.0</v>
      </c>
      <c r="C36" s="23">
        <v>400.0</v>
      </c>
      <c r="D36" s="22" t="s">
        <v>65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22" t="s">
        <v>66</v>
      </c>
      <c r="B37" s="23">
        <v>100.0</v>
      </c>
      <c r="C37" s="23">
        <v>70.0</v>
      </c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22" t="s">
        <v>67</v>
      </c>
      <c r="B38" s="23">
        <v>200.0</v>
      </c>
      <c r="C38" s="23">
        <v>140.0</v>
      </c>
      <c r="D38" s="22" t="s">
        <v>38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22" t="s">
        <v>68</v>
      </c>
      <c r="B39" s="23">
        <v>65.0</v>
      </c>
      <c r="C39" s="23">
        <v>60.0</v>
      </c>
      <c r="D39" s="22" t="s">
        <v>69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22" t="s">
        <v>70</v>
      </c>
      <c r="B40" s="23">
        <v>30.0</v>
      </c>
      <c r="C40" s="23">
        <v>30.0</v>
      </c>
      <c r="D40" s="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22" t="s">
        <v>71</v>
      </c>
      <c r="B41" s="23">
        <v>390.0</v>
      </c>
      <c r="C41" s="23">
        <v>180.0</v>
      </c>
      <c r="D41" s="22" t="s">
        <v>27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22" t="s">
        <v>72</v>
      </c>
      <c r="B42" s="23">
        <v>520.0</v>
      </c>
      <c r="C42" s="23">
        <v>180.0</v>
      </c>
      <c r="D42" s="22" t="s">
        <v>27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22" t="s">
        <v>73</v>
      </c>
      <c r="B43" s="23">
        <v>650.0</v>
      </c>
      <c r="C43" s="23">
        <v>250.0</v>
      </c>
      <c r="D43" s="22" t="s">
        <v>74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22" t="s">
        <v>75</v>
      </c>
      <c r="B44" s="23">
        <v>70.0</v>
      </c>
      <c r="C44" s="23">
        <v>60.0</v>
      </c>
      <c r="D44" s="2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22" t="s">
        <v>76</v>
      </c>
      <c r="B45" s="23">
        <v>100.0</v>
      </c>
      <c r="C45" s="23">
        <v>90.0</v>
      </c>
      <c r="D45" s="22" t="s">
        <v>27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22" t="s">
        <v>77</v>
      </c>
      <c r="B46" s="23">
        <v>650.0</v>
      </c>
      <c r="C46" s="23">
        <v>200.0</v>
      </c>
      <c r="D46" s="2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22" t="s">
        <v>78</v>
      </c>
      <c r="B47" s="23">
        <v>1350.0</v>
      </c>
      <c r="C47" s="23">
        <v>460.0</v>
      </c>
      <c r="D47" s="22" t="s">
        <v>65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22" t="s">
        <v>79</v>
      </c>
      <c r="B48" s="23">
        <v>65.0</v>
      </c>
      <c r="C48" s="23">
        <v>40.0</v>
      </c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22" t="s">
        <v>80</v>
      </c>
      <c r="B49" s="23">
        <v>260.0</v>
      </c>
      <c r="C49" s="23">
        <v>100.0</v>
      </c>
      <c r="D49" s="22" t="s">
        <v>27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22" t="s">
        <v>81</v>
      </c>
      <c r="B50" s="23">
        <v>170.0</v>
      </c>
      <c r="C50" s="23">
        <v>160.0</v>
      </c>
      <c r="D50" s="22" t="s">
        <v>27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22" t="s">
        <v>82</v>
      </c>
      <c r="B51" s="23">
        <v>60.0</v>
      </c>
      <c r="C51" s="23">
        <v>50.0</v>
      </c>
      <c r="D51" s="22" t="s">
        <v>27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22" t="s">
        <v>83</v>
      </c>
      <c r="B52" s="23">
        <v>70.0</v>
      </c>
      <c r="C52" s="23">
        <v>50.0</v>
      </c>
      <c r="D52" s="22" t="s">
        <v>27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22" t="s">
        <v>84</v>
      </c>
      <c r="B53" s="23">
        <v>260.0</v>
      </c>
      <c r="C53" s="23">
        <v>180.0</v>
      </c>
      <c r="D53" s="22" t="s">
        <v>85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22" t="s">
        <v>86</v>
      </c>
      <c r="B54" s="23">
        <v>60.0</v>
      </c>
      <c r="C54" s="23">
        <v>40.0</v>
      </c>
      <c r="D54" s="22" t="s">
        <v>27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22" t="s">
        <v>87</v>
      </c>
      <c r="B55" s="23">
        <v>65.0</v>
      </c>
      <c r="C55" s="23">
        <v>60.0</v>
      </c>
      <c r="D55" s="22" t="s">
        <v>88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22" t="s">
        <v>89</v>
      </c>
      <c r="B56" s="23">
        <v>150.0</v>
      </c>
      <c r="C56" s="23">
        <v>85.0</v>
      </c>
      <c r="D56" s="22" t="s">
        <v>90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22" t="s">
        <v>91</v>
      </c>
      <c r="B57" s="23">
        <v>280.0</v>
      </c>
      <c r="C57" s="23">
        <v>160.0</v>
      </c>
      <c r="D57" s="22" t="s">
        <v>27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22" t="s">
        <v>92</v>
      </c>
      <c r="B58" s="23">
        <v>650.0</v>
      </c>
      <c r="C58" s="23">
        <v>300.0</v>
      </c>
      <c r="D58" s="22" t="s">
        <v>27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22" t="s">
        <v>93</v>
      </c>
      <c r="B59" s="23">
        <v>195.0</v>
      </c>
      <c r="C59" s="23">
        <v>80.0</v>
      </c>
      <c r="D59" s="22" t="s">
        <v>74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22" t="s">
        <v>94</v>
      </c>
      <c r="B60" s="23">
        <v>650.0</v>
      </c>
      <c r="C60" s="23">
        <v>200.0</v>
      </c>
      <c r="D60" s="22" t="s">
        <v>27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22" t="s">
        <v>95</v>
      </c>
      <c r="B61" s="23">
        <v>20.0</v>
      </c>
      <c r="C61" s="23">
        <v>30.0</v>
      </c>
      <c r="D61" s="24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22" t="s">
        <v>96</v>
      </c>
      <c r="B62" s="23">
        <v>195.0</v>
      </c>
      <c r="C62" s="23">
        <v>85.0</v>
      </c>
      <c r="D62" s="22" t="s">
        <v>97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22" t="s">
        <v>98</v>
      </c>
      <c r="B63" s="23">
        <v>390.0</v>
      </c>
      <c r="C63" s="23">
        <v>150.0</v>
      </c>
      <c r="D63" s="22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22" t="s">
        <v>99</v>
      </c>
      <c r="B64" s="23">
        <v>40.0</v>
      </c>
      <c r="C64" s="23">
        <v>30.0</v>
      </c>
      <c r="D64" s="22" t="s">
        <v>27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22" t="s">
        <v>100</v>
      </c>
      <c r="B65" s="23">
        <v>160.0</v>
      </c>
      <c r="C65" s="23">
        <v>70.0</v>
      </c>
      <c r="D65" s="22" t="s">
        <v>74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22" t="s">
        <v>101</v>
      </c>
      <c r="B66" s="23">
        <v>100.0</v>
      </c>
      <c r="C66" s="23">
        <v>45.0</v>
      </c>
      <c r="D66" s="22" t="s">
        <v>74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22" t="s">
        <v>102</v>
      </c>
      <c r="B67" s="23">
        <v>40.0</v>
      </c>
      <c r="C67" s="23">
        <v>30.0</v>
      </c>
      <c r="D67" s="22" t="s">
        <v>97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22" t="s">
        <v>103</v>
      </c>
      <c r="B68" s="23">
        <v>50.0</v>
      </c>
      <c r="C68" s="23">
        <v>40.0</v>
      </c>
      <c r="D68" s="22" t="s">
        <v>97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22" t="s">
        <v>104</v>
      </c>
      <c r="B69" s="23">
        <v>50.0</v>
      </c>
      <c r="C69" s="23">
        <v>40.0</v>
      </c>
      <c r="D69" s="22" t="s">
        <v>97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22" t="s">
        <v>105</v>
      </c>
      <c r="B70" s="23">
        <v>70.0</v>
      </c>
      <c r="C70" s="23">
        <v>60.0</v>
      </c>
      <c r="D70" s="2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22" t="s">
        <v>106</v>
      </c>
      <c r="B71" s="23">
        <v>10.0</v>
      </c>
      <c r="C71" s="23"/>
      <c r="D71" s="22" t="s">
        <v>97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22" t="s">
        <v>107</v>
      </c>
      <c r="B72" s="23">
        <v>10.0</v>
      </c>
      <c r="C72" s="23"/>
      <c r="D72" s="22" t="s">
        <v>27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22" t="s">
        <v>108</v>
      </c>
      <c r="B73" s="23">
        <v>10.0</v>
      </c>
      <c r="C73" s="23"/>
      <c r="D73" s="22" t="s">
        <v>27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22" t="s">
        <v>109</v>
      </c>
      <c r="B74" s="23">
        <v>40.0</v>
      </c>
      <c r="C74" s="23">
        <v>25.0</v>
      </c>
      <c r="D74" s="22" t="s">
        <v>27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22" t="s">
        <v>110</v>
      </c>
      <c r="B75" s="23">
        <v>195.0</v>
      </c>
      <c r="C75" s="23">
        <v>130.0</v>
      </c>
      <c r="D75" s="22" t="s">
        <v>27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22" t="s">
        <v>111</v>
      </c>
      <c r="B76" s="23">
        <v>40.0</v>
      </c>
      <c r="C76" s="23">
        <v>30.0</v>
      </c>
      <c r="D76" s="24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22" t="s">
        <v>112</v>
      </c>
      <c r="B77" s="23">
        <v>105.0</v>
      </c>
      <c r="C77" s="23">
        <v>65.0</v>
      </c>
      <c r="D77" s="22" t="s">
        <v>27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22" t="s">
        <v>113</v>
      </c>
      <c r="B78" s="23">
        <v>260.0</v>
      </c>
      <c r="C78" s="23">
        <v>140.0</v>
      </c>
      <c r="D78" s="22" t="s">
        <v>27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22" t="s">
        <v>114</v>
      </c>
      <c r="B79" s="23">
        <v>40.0</v>
      </c>
      <c r="C79" s="23">
        <v>30.0</v>
      </c>
      <c r="D79" s="22" t="s">
        <v>74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22" t="s">
        <v>115</v>
      </c>
      <c r="B80" s="23">
        <v>15.0</v>
      </c>
      <c r="C80" s="23"/>
      <c r="D80" s="22" t="s">
        <v>27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22" t="s">
        <v>116</v>
      </c>
      <c r="B81" s="23">
        <v>125.0</v>
      </c>
      <c r="C81" s="23">
        <v>80.0</v>
      </c>
      <c r="D81" s="22" t="s">
        <v>117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22" t="s">
        <v>118</v>
      </c>
      <c r="B82" s="23">
        <v>155.0</v>
      </c>
      <c r="C82" s="23">
        <v>80.0</v>
      </c>
      <c r="D82" s="22" t="s">
        <v>119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22" t="s">
        <v>120</v>
      </c>
      <c r="B83" s="23">
        <v>155.0</v>
      </c>
      <c r="C83" s="23">
        <v>80.0</v>
      </c>
      <c r="D83" s="22" t="s">
        <v>121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22" t="s">
        <v>122</v>
      </c>
      <c r="B84" s="23">
        <v>195.0</v>
      </c>
      <c r="C84" s="23">
        <v>80.0</v>
      </c>
      <c r="D84" s="22" t="s">
        <v>123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22" t="s">
        <v>124</v>
      </c>
      <c r="B85" s="23">
        <v>195.0</v>
      </c>
      <c r="C85" s="23">
        <v>80.0</v>
      </c>
      <c r="D85" s="22" t="s">
        <v>125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22" t="s">
        <v>126</v>
      </c>
      <c r="B86" s="23">
        <v>260.0</v>
      </c>
      <c r="C86" s="23">
        <v>80.0</v>
      </c>
      <c r="D86" s="22" t="s">
        <v>127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25" t="s">
        <v>128</v>
      </c>
      <c r="B87" s="26">
        <v>250.0</v>
      </c>
      <c r="C87" s="26">
        <v>160.0</v>
      </c>
      <c r="D87" s="27" t="s">
        <v>117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25" t="s">
        <v>129</v>
      </c>
      <c r="B88" s="26">
        <v>310.0</v>
      </c>
      <c r="C88" s="26">
        <v>160.0</v>
      </c>
      <c r="D88" s="27" t="s">
        <v>119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25" t="s">
        <v>130</v>
      </c>
      <c r="B89" s="26">
        <v>310.0</v>
      </c>
      <c r="C89" s="26">
        <v>160.0</v>
      </c>
      <c r="D89" s="27" t="s">
        <v>121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25" t="s">
        <v>131</v>
      </c>
      <c r="B90" s="26">
        <v>390.0</v>
      </c>
      <c r="C90" s="26">
        <v>160.0</v>
      </c>
      <c r="D90" s="27" t="s">
        <v>123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25" t="s">
        <v>132</v>
      </c>
      <c r="B91" s="26">
        <v>390.0</v>
      </c>
      <c r="C91" s="26">
        <v>160.0</v>
      </c>
      <c r="D91" s="27" t="s">
        <v>125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25" t="s">
        <v>133</v>
      </c>
      <c r="B92" s="26">
        <v>510.0</v>
      </c>
      <c r="C92" s="26">
        <v>160.0</v>
      </c>
      <c r="D92" s="27" t="s">
        <v>127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10.5"/>
    <col customWidth="1" min="3" max="3" width="9.63"/>
    <col customWidth="1" min="4" max="26" width="7.63"/>
  </cols>
  <sheetData>
    <row r="1" ht="14.25" customHeight="1">
      <c r="A1" s="29" t="s">
        <v>134</v>
      </c>
      <c r="B1" s="29" t="s">
        <v>135</v>
      </c>
      <c r="C1" s="29" t="s">
        <v>136</v>
      </c>
    </row>
    <row r="2" ht="14.25" customHeight="1">
      <c r="A2" s="29" t="s">
        <v>137</v>
      </c>
      <c r="B2" s="29">
        <v>0.872892</v>
      </c>
      <c r="C2" s="29">
        <v>1.145618</v>
      </c>
      <c r="D2" s="30">
        <f>B2*'Yen Exchange Rate Live'!B32</f>
        <v>0.01093559098</v>
      </c>
    </row>
    <row r="3" ht="14.25" customHeight="1">
      <c r="A3" s="29" t="s">
        <v>138</v>
      </c>
      <c r="B3" s="29">
        <v>0.011877</v>
      </c>
      <c r="C3" s="29">
        <v>84.195178</v>
      </c>
    </row>
    <row r="4" ht="14.25" customHeight="1">
      <c r="A4" s="29" t="s">
        <v>139</v>
      </c>
      <c r="B4" s="29">
        <v>0.00331</v>
      </c>
      <c r="C4" s="29">
        <v>302.103586</v>
      </c>
    </row>
    <row r="5" ht="14.25" customHeight="1">
      <c r="A5" s="29" t="s">
        <v>140</v>
      </c>
      <c r="B5" s="29">
        <v>0.099007</v>
      </c>
      <c r="C5" s="29">
        <v>10.100271</v>
      </c>
    </row>
    <row r="6" ht="14.25" customHeight="1">
      <c r="A6" s="29" t="s">
        <v>141</v>
      </c>
      <c r="B6" s="29">
        <v>0.048526</v>
      </c>
      <c r="C6" s="29">
        <v>20.607563</v>
      </c>
    </row>
    <row r="7" ht="14.25" customHeight="1">
      <c r="A7" s="29" t="s">
        <v>142</v>
      </c>
      <c r="B7" s="29">
        <v>0.011874</v>
      </c>
      <c r="C7" s="29">
        <v>84.218564</v>
      </c>
    </row>
    <row r="8" ht="14.25" customHeight="1">
      <c r="A8" s="29" t="s">
        <v>143</v>
      </c>
      <c r="B8" s="29">
        <v>0.014857</v>
      </c>
      <c r="C8" s="29">
        <v>67.308895</v>
      </c>
    </row>
    <row r="9" ht="14.25" customHeight="1">
      <c r="A9" s="29" t="s">
        <v>144</v>
      </c>
      <c r="B9" s="29">
        <v>0.01089</v>
      </c>
      <c r="C9" s="29">
        <v>91.827314</v>
      </c>
    </row>
    <row r="10" ht="14.25" customHeight="1">
      <c r="A10" s="29" t="s">
        <v>145</v>
      </c>
      <c r="B10" s="29">
        <v>7.233753</v>
      </c>
      <c r="C10" s="29">
        <v>0.138241</v>
      </c>
    </row>
    <row r="11" ht="14.25" customHeight="1">
      <c r="A11" s="29" t="s">
        <v>146</v>
      </c>
      <c r="B11" s="29">
        <v>0.056686</v>
      </c>
      <c r="C11" s="29">
        <v>17.641007</v>
      </c>
    </row>
    <row r="12" ht="14.25" customHeight="1">
      <c r="A12" s="29" t="s">
        <v>147</v>
      </c>
      <c r="B12" s="29">
        <v>33.068315</v>
      </c>
      <c r="C12" s="29">
        <v>0.03024</v>
      </c>
    </row>
    <row r="13" ht="14.25" customHeight="1">
      <c r="A13" s="29" t="s">
        <v>148</v>
      </c>
      <c r="B13" s="29">
        <v>0.057043</v>
      </c>
      <c r="C13" s="29">
        <v>17.530585</v>
      </c>
    </row>
    <row r="14" ht="14.25" customHeight="1">
      <c r="A14" s="29" t="s">
        <v>149</v>
      </c>
      <c r="B14" s="29">
        <v>0.192839</v>
      </c>
      <c r="C14" s="29">
        <v>5.185682</v>
      </c>
    </row>
    <row r="15" ht="14.25" customHeight="1">
      <c r="A15" s="29" t="s">
        <v>150</v>
      </c>
      <c r="B15" s="29">
        <v>0.05652</v>
      </c>
      <c r="C15" s="29">
        <v>17.692896</v>
      </c>
    </row>
    <row r="16" ht="14.25" customHeight="1">
      <c r="A16" s="29" t="s">
        <v>151</v>
      </c>
      <c r="B16" s="29">
        <v>0.007596</v>
      </c>
      <c r="C16" s="29">
        <v>131.644757</v>
      </c>
    </row>
    <row r="17" ht="14.25" customHeight="1">
      <c r="A17" s="29" t="s">
        <v>152</v>
      </c>
      <c r="B17" s="29">
        <v>0.068477</v>
      </c>
      <c r="C17" s="29">
        <v>14.603496</v>
      </c>
    </row>
    <row r="18" ht="14.25" customHeight="1">
      <c r="A18" s="29" t="s">
        <v>153</v>
      </c>
      <c r="B18" s="29">
        <v>2.725986</v>
      </c>
      <c r="C18" s="29">
        <v>0.36684</v>
      </c>
    </row>
    <row r="19" ht="14.25" customHeight="1">
      <c r="A19" s="29" t="s">
        <v>154</v>
      </c>
      <c r="B19" s="29">
        <v>1.136436</v>
      </c>
      <c r="C19" s="29">
        <v>0.879944</v>
      </c>
    </row>
    <row r="20" ht="14.25" customHeight="1">
      <c r="A20" s="29" t="s">
        <v>155</v>
      </c>
      <c r="B20" s="29">
        <v>0.660824</v>
      </c>
      <c r="C20" s="29">
        <v>1.513262</v>
      </c>
    </row>
    <row r="21" ht="14.25" customHeight="1">
      <c r="A21" s="29" t="s">
        <v>156</v>
      </c>
      <c r="B21" s="29">
        <v>124.157901</v>
      </c>
      <c r="C21" s="29">
        <v>0.008054</v>
      </c>
    </row>
    <row r="22" ht="14.25" customHeight="1">
      <c r="A22" s="29" t="s">
        <v>157</v>
      </c>
      <c r="B22" s="29">
        <v>370.166954</v>
      </c>
      <c r="C22" s="29">
        <v>0.002701</v>
      </c>
    </row>
    <row r="23" ht="14.25" customHeight="1">
      <c r="A23" s="29" t="s">
        <v>158</v>
      </c>
      <c r="B23" s="29">
        <v>0.028373</v>
      </c>
      <c r="C23" s="29">
        <v>35.244311</v>
      </c>
    </row>
    <row r="24" ht="14.25" customHeight="1">
      <c r="A24" s="29" t="s">
        <v>159</v>
      </c>
      <c r="B24" s="29">
        <v>3.749736</v>
      </c>
      <c r="C24" s="29">
        <v>0.266685</v>
      </c>
    </row>
    <row r="25" ht="14.25" customHeight="1">
      <c r="A25" s="29" t="s">
        <v>160</v>
      </c>
      <c r="B25" s="29">
        <v>10.432152</v>
      </c>
      <c r="C25" s="29">
        <v>0.095857</v>
      </c>
    </row>
    <row r="26" ht="14.25" customHeight="1">
      <c r="A26" s="29" t="s">
        <v>161</v>
      </c>
      <c r="B26" s="29">
        <v>0.002656</v>
      </c>
      <c r="C26" s="29">
        <v>376.547383</v>
      </c>
    </row>
    <row r="27" ht="14.25" customHeight="1">
      <c r="A27" s="29" t="s">
        <v>162</v>
      </c>
      <c r="B27" s="29">
        <v>0.040134</v>
      </c>
      <c r="C27" s="29">
        <v>24.916225</v>
      </c>
    </row>
    <row r="28" ht="14.25" customHeight="1">
      <c r="A28" s="29" t="s">
        <v>163</v>
      </c>
      <c r="B28" s="29">
        <v>0.036574</v>
      </c>
      <c r="C28" s="29">
        <v>27.341891</v>
      </c>
    </row>
    <row r="29" ht="14.25" customHeight="1">
      <c r="A29" s="29" t="s">
        <v>164</v>
      </c>
      <c r="B29" s="29">
        <v>0.377761</v>
      </c>
      <c r="C29" s="29">
        <v>2.64718</v>
      </c>
    </row>
    <row r="30" ht="14.25" customHeight="1">
      <c r="A30" s="29" t="s">
        <v>165</v>
      </c>
      <c r="B30" s="29">
        <v>0.181041</v>
      </c>
      <c r="C30" s="29">
        <v>5.523619</v>
      </c>
    </row>
    <row r="31" ht="14.25" customHeight="1">
      <c r="A31" s="29" t="s">
        <v>166</v>
      </c>
      <c r="B31" s="29">
        <v>1.062275</v>
      </c>
      <c r="C31" s="29">
        <v>0.941376</v>
      </c>
    </row>
    <row r="32" ht="14.25" customHeight="1">
      <c r="A32" s="29" t="s">
        <v>167</v>
      </c>
      <c r="B32" s="29">
        <v>0.012528</v>
      </c>
      <c r="C32" s="29">
        <v>79.818074</v>
      </c>
    </row>
    <row r="33" ht="14.25" customHeight="1">
      <c r="A33" s="29" t="s">
        <v>168</v>
      </c>
      <c r="B33" s="29">
        <v>0.074467</v>
      </c>
      <c r="C33" s="29">
        <v>13.428817</v>
      </c>
    </row>
    <row r="34" ht="14.25" customHeight="1">
      <c r="A34" s="29" t="s">
        <v>169</v>
      </c>
      <c r="B34" s="29">
        <v>0.003385</v>
      </c>
      <c r="C34" s="29">
        <v>295.425093</v>
      </c>
    </row>
    <row r="35" ht="14.25" customHeight="1">
      <c r="A35" s="29" t="s">
        <v>170</v>
      </c>
      <c r="B35" s="29">
        <v>1.507481</v>
      </c>
      <c r="C35" s="29">
        <v>0.663358</v>
      </c>
    </row>
    <row r="36" ht="14.25" customHeight="1">
      <c r="A36" s="29" t="s">
        <v>171</v>
      </c>
      <c r="B36" s="29">
        <v>0.446625</v>
      </c>
      <c r="C36" s="29">
        <v>2.239017</v>
      </c>
    </row>
    <row r="37" ht="14.25" customHeight="1">
      <c r="A37" s="29" t="s">
        <v>172</v>
      </c>
      <c r="B37" s="29">
        <v>0.034699</v>
      </c>
      <c r="C37" s="29">
        <v>28.819424</v>
      </c>
    </row>
    <row r="38" ht="14.25" customHeight="1">
      <c r="A38" s="29" t="s">
        <v>173</v>
      </c>
      <c r="B38" s="29">
        <v>0.032045</v>
      </c>
      <c r="C38" s="29">
        <v>31.206304</v>
      </c>
    </row>
    <row r="39" ht="14.25" customHeight="1">
      <c r="A39" s="29" t="s">
        <v>174</v>
      </c>
      <c r="B39" s="29">
        <v>0.037596</v>
      </c>
      <c r="C39" s="29">
        <v>26.598798</v>
      </c>
    </row>
    <row r="40" ht="14.25" customHeight="1">
      <c r="A40" s="29" t="s">
        <v>175</v>
      </c>
      <c r="B40" s="29">
        <v>0.628487</v>
      </c>
      <c r="C40" s="29">
        <v>1.591122</v>
      </c>
    </row>
    <row r="41" ht="14.25" customHeight="1">
      <c r="A41" s="29" t="s">
        <v>176</v>
      </c>
      <c r="B41" s="29">
        <v>0.033013</v>
      </c>
      <c r="C41" s="29">
        <v>30.29092</v>
      </c>
    </row>
    <row r="42" ht="14.25" customHeight="1">
      <c r="A42" s="29" t="s">
        <v>177</v>
      </c>
      <c r="B42" s="29">
        <v>0.011874</v>
      </c>
      <c r="C42" s="29">
        <v>84.218564</v>
      </c>
    </row>
    <row r="43" ht="14.25" customHeight="1">
      <c r="A43" s="29" t="s">
        <v>178</v>
      </c>
      <c r="B43" s="29">
        <v>0.130172</v>
      </c>
      <c r="C43" s="29">
        <v>7.682122</v>
      </c>
    </row>
    <row r="44" ht="14.25" customHeight="1">
      <c r="A44" s="29" t="s">
        <v>179</v>
      </c>
      <c r="B44" s="29">
        <v>1.77821</v>
      </c>
      <c r="C44" s="29">
        <v>0.562363</v>
      </c>
    </row>
    <row r="45" ht="14.25" customHeight="1">
      <c r="A45" s="29" t="s">
        <v>180</v>
      </c>
      <c r="B45" s="29">
        <v>0.076025</v>
      </c>
      <c r="C45" s="29">
        <v>13.153617</v>
      </c>
    </row>
    <row r="46" ht="14.25" customHeight="1">
      <c r="A46" s="29" t="s">
        <v>181</v>
      </c>
      <c r="B46" s="29">
        <v>0.00813</v>
      </c>
      <c r="C46" s="29">
        <v>123.007011</v>
      </c>
    </row>
    <row r="47" ht="14.25" customHeight="1">
      <c r="A47" s="29" t="s">
        <v>182</v>
      </c>
      <c r="B47" s="29">
        <v>0.24704</v>
      </c>
      <c r="C47" s="29">
        <v>4.047922</v>
      </c>
    </row>
    <row r="48" ht="14.25" customHeight="1">
      <c r="A48" s="29" t="s">
        <v>183</v>
      </c>
      <c r="B48" s="29">
        <v>0.292167</v>
      </c>
      <c r="C48" s="29">
        <v>3.422696</v>
      </c>
    </row>
    <row r="49" ht="14.25" customHeight="1">
      <c r="A49" s="29" t="s">
        <v>184</v>
      </c>
      <c r="B49" s="29">
        <v>0.059796</v>
      </c>
      <c r="C49" s="29">
        <v>16.723461</v>
      </c>
    </row>
    <row r="50" ht="14.25" customHeight="1">
      <c r="A50" s="29" t="s">
        <v>185</v>
      </c>
      <c r="B50" s="29">
        <v>0.080898</v>
      </c>
      <c r="C50" s="29">
        <v>12.361285</v>
      </c>
    </row>
    <row r="51" ht="14.25" customHeight="1">
      <c r="A51" s="29" t="s">
        <v>186</v>
      </c>
      <c r="B51" s="29">
        <v>0.032331</v>
      </c>
      <c r="C51" s="29">
        <v>30.930142</v>
      </c>
    </row>
    <row r="52" ht="14.25" customHeight="1">
      <c r="A52" s="29" t="s">
        <v>187</v>
      </c>
      <c r="B52" s="29">
        <v>0.006434</v>
      </c>
      <c r="C52" s="29">
        <v>155.433108</v>
      </c>
    </row>
    <row r="53" ht="14.25" customHeight="1">
      <c r="A53" s="29" t="s">
        <v>188</v>
      </c>
      <c r="B53" s="29">
        <v>0.008804</v>
      </c>
      <c r="C53" s="29">
        <v>113.590948</v>
      </c>
    </row>
    <row r="54" ht="14.25" customHeight="1">
      <c r="A54" s="29" t="s">
        <v>189</v>
      </c>
      <c r="B54" s="29">
        <v>3679.857146</v>
      </c>
      <c r="C54" s="29">
        <v>2.72E-4</v>
      </c>
    </row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2021-07-29T14:34:37Z</dcterms:created>
  <dc:creator>Liam Griffin</dc:creator>
</cp:coreProperties>
</file>